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7" i="1" l="1"/>
  <c r="E18" i="1"/>
  <c r="E23" i="1" l="1"/>
  <c r="E24" i="1" s="1"/>
  <c r="E25" i="1" l="1"/>
  <c r="E35" i="1"/>
  <c r="E33" i="1"/>
  <c r="E34" i="1"/>
  <c r="E37" i="1" l="1"/>
  <c r="E29" i="1"/>
  <c r="E27" i="1"/>
  <c r="E28" i="1"/>
  <c r="E30" i="1" l="1"/>
  <c r="E31" i="1" l="1"/>
  <c r="E32" i="1" s="1"/>
  <c r="E38" i="1" s="1"/>
</calcChain>
</file>

<file path=xl/sharedStrings.xml><?xml version="1.0" encoding="utf-8"?>
<sst xmlns="http://schemas.openxmlformats.org/spreadsheetml/2006/main" count="45" uniqueCount="44">
  <si>
    <t xml:space="preserve">Количество человек в группе: </t>
  </si>
  <si>
    <t xml:space="preserve">Стоимость часа: </t>
  </si>
  <si>
    <t>Количество часов (госконтракт, доп.соглашение):</t>
  </si>
  <si>
    <t xml:space="preserve">Объем учебной нагрузки всего часов: </t>
  </si>
  <si>
    <t xml:space="preserve">Количество часов по программе: </t>
  </si>
  <si>
    <t>№ п.п.</t>
  </si>
  <si>
    <t>Наименование</t>
  </si>
  <si>
    <t>Стоимость, руб.</t>
  </si>
  <si>
    <t>Доход всего</t>
  </si>
  <si>
    <t>Обучение</t>
  </si>
  <si>
    <t>Проживание</t>
  </si>
  <si>
    <t>Расход</t>
  </si>
  <si>
    <t>Оплата преподавателям-почасовикам:</t>
  </si>
  <si>
    <t>Начисление на зарплату – 27,1%</t>
  </si>
  <si>
    <t>ВСЕГО</t>
  </si>
  <si>
    <t>% участия в комплектовании группы:</t>
  </si>
  <si>
    <t>Начисление на зарплату – 30,2%</t>
  </si>
  <si>
    <t>ВСЕГО с начислениями:</t>
  </si>
  <si>
    <t>Другие расходы, руб.</t>
  </si>
  <si>
    <t>Отчисления в СПбГАУ – 15% от дохода</t>
  </si>
  <si>
    <t>Нераспределенный остаток</t>
  </si>
  <si>
    <t>Показатели</t>
  </si>
  <si>
    <t>Итого</t>
  </si>
  <si>
    <t>Матер. Затраты, печать раздаточного материала (затраты на человека)</t>
  </si>
  <si>
    <t>АУП</t>
  </si>
  <si>
    <t>УВП</t>
  </si>
  <si>
    <t>куратор</t>
  </si>
  <si>
    <t>Разработчики и организаторы программы:</t>
  </si>
  <si>
    <t xml:space="preserve">                                                        </t>
  </si>
  <si>
    <t xml:space="preserve">Специалист УОО                                                                          </t>
  </si>
  <si>
    <t xml:space="preserve">М. В. Романова        </t>
  </si>
  <si>
    <t>Т.Н. Головина</t>
  </si>
  <si>
    <t xml:space="preserve">Зав.кафедрой                           </t>
  </si>
  <si>
    <t>УТВЕРЖДАЮ</t>
  </si>
  <si>
    <t xml:space="preserve">Директор Академии </t>
  </si>
  <si>
    <t xml:space="preserve"> ____________  В.И. Саморуков</t>
  </si>
  <si>
    <t>«___» ________   2020 г.</t>
  </si>
  <si>
    <r>
      <t xml:space="preserve">ФИНАНСОВЫЙ ОТЧЕТ
доходов и затрат на проведение занятий 
со специалистами конных предприятий по теме: 
</t>
    </r>
    <r>
      <rPr>
        <b/>
        <sz val="12"/>
        <color theme="1"/>
        <rFont val="Times New Roman"/>
        <family val="1"/>
        <charset val="204"/>
      </rPr>
      <t>«Эффективное управление производством и качеством молока 
на основе принципов ХАССП»
 с 09 по 13 декабря 2019 г.</t>
    </r>
  </si>
  <si>
    <t>Количество подгрупп:</t>
  </si>
  <si>
    <t xml:space="preserve">Стоимость программы (кол-во человек): </t>
  </si>
  <si>
    <t>Оплата штатных ППС - почасовиков:</t>
  </si>
  <si>
    <t>Удостоверения, дипломы:  (стоимость на чел., руб.)</t>
  </si>
  <si>
    <r>
      <t xml:space="preserve">Транспорт: </t>
    </r>
    <r>
      <rPr>
        <sz val="10"/>
        <color theme="1"/>
        <rFont val="Times New Roman"/>
        <family val="1"/>
        <charset val="204"/>
      </rPr>
      <t>Кол-во часов, ч. х Стоимость за час, руб.</t>
    </r>
  </si>
  <si>
    <r>
      <t xml:space="preserve">Чистякова Т.М. </t>
    </r>
    <r>
      <rPr>
        <i/>
        <sz val="10"/>
        <color theme="1"/>
        <rFont val="Times New Roman"/>
        <family val="1"/>
        <charset val="204"/>
      </rPr>
      <t>Кол-во часов, ч.* Стоимость часа,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</si>
</sst>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justify" vertical="center"/>
    </xf>
    <xf numFmtId="1" fontId="0" fillId="0" borderId="0" xfId="0" applyNumberFormat="1"/>
    <xf numFmtId="0" fontId="0" fillId="0" borderId="0" xfId="0" applyBorder="1"/>
    <xf numFmtId="0" fontId="0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topLeftCell="A11" workbookViewId="0">
      <selection activeCell="B33" sqref="B33:C33"/>
    </sheetView>
  </sheetViews>
  <sheetFormatPr defaultRowHeight="15" x14ac:dyDescent="0.25"/>
  <cols>
    <col min="1" max="1" width="7" customWidth="1"/>
    <col min="2" max="2" width="48.7109375" customWidth="1"/>
    <col min="3" max="4" width="7.28515625" customWidth="1"/>
    <col min="5" max="5" width="17.140625" customWidth="1"/>
  </cols>
  <sheetData>
    <row r="1" spans="1:9" x14ac:dyDescent="0.25">
      <c r="C1" s="21" t="s">
        <v>33</v>
      </c>
      <c r="D1" s="21"/>
      <c r="E1" s="21"/>
    </row>
    <row r="2" spans="1:9" x14ac:dyDescent="0.25">
      <c r="C2" s="21" t="s">
        <v>34</v>
      </c>
      <c r="D2" s="21"/>
      <c r="E2" s="21"/>
    </row>
    <row r="3" spans="1:9" x14ac:dyDescent="0.25">
      <c r="C3" s="21" t="s">
        <v>35</v>
      </c>
      <c r="D3" s="21"/>
      <c r="E3" s="21"/>
    </row>
    <row r="4" spans="1:9" x14ac:dyDescent="0.25">
      <c r="C4" s="21" t="s">
        <v>36</v>
      </c>
      <c r="D4" s="21"/>
      <c r="E4" s="21"/>
    </row>
    <row r="5" spans="1:9" ht="91.5" customHeight="1" x14ac:dyDescent="0.25">
      <c r="A5" s="22" t="s">
        <v>37</v>
      </c>
      <c r="B5" s="23"/>
      <c r="C5" s="23"/>
      <c r="D5" s="23"/>
      <c r="E5" s="23"/>
    </row>
    <row r="6" spans="1:9" ht="7.5" customHeight="1" x14ac:dyDescent="0.25">
      <c r="A6" s="4"/>
      <c r="B6" s="4"/>
      <c r="C6" s="4"/>
      <c r="D6" s="4"/>
      <c r="E6" s="4"/>
    </row>
    <row r="7" spans="1:9" ht="15.75" x14ac:dyDescent="0.25">
      <c r="A7" s="18" t="s">
        <v>4</v>
      </c>
      <c r="B7" s="18"/>
      <c r="C7" s="18"/>
      <c r="D7" s="18"/>
      <c r="E7" s="12">
        <v>40</v>
      </c>
    </row>
    <row r="8" spans="1:9" ht="15.75" x14ac:dyDescent="0.25">
      <c r="A8" s="18" t="s">
        <v>3</v>
      </c>
      <c r="B8" s="18"/>
      <c r="C8" s="18"/>
      <c r="D8" s="18"/>
      <c r="E8" s="12">
        <v>94</v>
      </c>
    </row>
    <row r="9" spans="1:9" ht="16.5" customHeight="1" x14ac:dyDescent="0.25">
      <c r="A9" s="18" t="s">
        <v>2</v>
      </c>
      <c r="B9" s="18"/>
      <c r="C9" s="18"/>
      <c r="D9" s="18"/>
      <c r="E9" s="12">
        <v>40</v>
      </c>
    </row>
    <row r="10" spans="1:9" ht="15.75" x14ac:dyDescent="0.25">
      <c r="A10" s="18" t="s">
        <v>1</v>
      </c>
      <c r="B10" s="18"/>
      <c r="C10" s="18"/>
      <c r="D10" s="18"/>
      <c r="E10" s="12">
        <v>1000</v>
      </c>
    </row>
    <row r="11" spans="1:9" ht="15.75" x14ac:dyDescent="0.25">
      <c r="A11" s="18" t="s">
        <v>0</v>
      </c>
      <c r="B11" s="18"/>
      <c r="C11" s="18"/>
      <c r="D11" s="18"/>
      <c r="E11" s="12">
        <v>8</v>
      </c>
    </row>
    <row r="12" spans="1:9" ht="15.75" x14ac:dyDescent="0.25">
      <c r="A12" s="24" t="s">
        <v>38</v>
      </c>
      <c r="B12" s="25"/>
      <c r="C12" s="25"/>
      <c r="D12" s="26"/>
      <c r="E12" s="12">
        <v>1</v>
      </c>
    </row>
    <row r="13" spans="1:9" ht="15.75" customHeight="1" x14ac:dyDescent="0.25">
      <c r="A13" s="18" t="s">
        <v>39</v>
      </c>
      <c r="B13" s="18"/>
      <c r="C13" s="18"/>
      <c r="D13" s="14">
        <v>7</v>
      </c>
      <c r="E13" s="12">
        <v>22900</v>
      </c>
    </row>
    <row r="14" spans="1:9" ht="15.75" x14ac:dyDescent="0.25">
      <c r="A14" s="18" t="s">
        <v>39</v>
      </c>
      <c r="B14" s="18"/>
      <c r="C14" s="18"/>
      <c r="D14" s="14">
        <v>1</v>
      </c>
      <c r="E14" s="12">
        <v>7500</v>
      </c>
    </row>
    <row r="15" spans="1:9" ht="10.5" customHeight="1" x14ac:dyDescent="0.25">
      <c r="A15" s="4"/>
      <c r="B15" s="4"/>
      <c r="C15" s="4"/>
      <c r="D15" s="4"/>
      <c r="E15" s="4"/>
    </row>
    <row r="16" spans="1:9" ht="31.5" x14ac:dyDescent="0.25">
      <c r="A16" s="7" t="s">
        <v>5</v>
      </c>
      <c r="B16" s="8" t="s">
        <v>6</v>
      </c>
      <c r="C16" s="20" t="s">
        <v>21</v>
      </c>
      <c r="D16" s="20"/>
      <c r="E16" s="7" t="s">
        <v>7</v>
      </c>
      <c r="I16" s="3"/>
    </row>
    <row r="17" spans="1:9" ht="14.25" customHeight="1" x14ac:dyDescent="0.25">
      <c r="A17" s="7">
        <v>1</v>
      </c>
      <c r="B17" s="18" t="s">
        <v>8</v>
      </c>
      <c r="C17" s="18"/>
      <c r="D17" s="18"/>
      <c r="E17" s="10">
        <f>E18</f>
        <v>167800</v>
      </c>
      <c r="I17" s="3"/>
    </row>
    <row r="18" spans="1:9" ht="14.25" customHeight="1" x14ac:dyDescent="0.25">
      <c r="A18" s="11">
        <v>1.1000000000000001</v>
      </c>
      <c r="B18" s="18" t="s">
        <v>9</v>
      </c>
      <c r="C18" s="18"/>
      <c r="D18" s="18"/>
      <c r="E18" s="10">
        <f>D13*E13+D14*E14</f>
        <v>167800</v>
      </c>
      <c r="I18" s="3"/>
    </row>
    <row r="19" spans="1:9" ht="14.25" customHeight="1" x14ac:dyDescent="0.25">
      <c r="A19" s="7">
        <v>1.2</v>
      </c>
      <c r="B19" s="18" t="s">
        <v>10</v>
      </c>
      <c r="C19" s="18"/>
      <c r="D19" s="18"/>
      <c r="E19" s="12">
        <v>28000</v>
      </c>
      <c r="I19" s="3"/>
    </row>
    <row r="20" spans="1:9" ht="14.25" customHeight="1" x14ac:dyDescent="0.25">
      <c r="A20" s="7">
        <v>2</v>
      </c>
      <c r="B20" s="18" t="s">
        <v>11</v>
      </c>
      <c r="C20" s="18"/>
      <c r="D20" s="18"/>
      <c r="E20" s="13"/>
      <c r="I20" s="3"/>
    </row>
    <row r="21" spans="1:9" ht="14.25" customHeight="1" x14ac:dyDescent="0.25">
      <c r="A21" s="9">
        <v>2.1</v>
      </c>
      <c r="B21" s="27" t="s">
        <v>40</v>
      </c>
      <c r="C21" s="28"/>
      <c r="D21" s="29"/>
      <c r="E21" s="12">
        <v>0</v>
      </c>
      <c r="I21" s="3"/>
    </row>
    <row r="22" spans="1:9" ht="14.25" customHeight="1" x14ac:dyDescent="0.25">
      <c r="A22" s="7">
        <v>2.2000000000000002</v>
      </c>
      <c r="B22" s="18" t="s">
        <v>12</v>
      </c>
      <c r="C22" s="18"/>
      <c r="D22" s="18"/>
      <c r="E22" s="13"/>
    </row>
    <row r="23" spans="1:9" ht="14.25" customHeight="1" x14ac:dyDescent="0.25">
      <c r="A23" s="7"/>
      <c r="B23" s="8" t="s">
        <v>43</v>
      </c>
      <c r="C23" s="14">
        <v>40</v>
      </c>
      <c r="D23" s="14">
        <v>1000</v>
      </c>
      <c r="E23" s="10">
        <f>C23*D23</f>
        <v>40000</v>
      </c>
    </row>
    <row r="24" spans="1:9" ht="14.25" customHeight="1" x14ac:dyDescent="0.25">
      <c r="A24" s="7"/>
      <c r="B24" s="18" t="s">
        <v>13</v>
      </c>
      <c r="C24" s="18"/>
      <c r="D24" s="18"/>
      <c r="E24" s="10">
        <f>E23*0.271</f>
        <v>10840</v>
      </c>
    </row>
    <row r="25" spans="1:9" ht="14.25" customHeight="1" x14ac:dyDescent="0.25">
      <c r="A25" s="7"/>
      <c r="B25" s="18" t="s">
        <v>14</v>
      </c>
      <c r="C25" s="18"/>
      <c r="D25" s="18"/>
      <c r="E25" s="10">
        <f>E23+E24</f>
        <v>50840</v>
      </c>
    </row>
    <row r="26" spans="1:9" ht="14.25" customHeight="1" x14ac:dyDescent="0.25">
      <c r="A26" s="7">
        <v>2.2999999999999998</v>
      </c>
      <c r="B26" s="18" t="s">
        <v>15</v>
      </c>
      <c r="C26" s="18"/>
      <c r="D26" s="18"/>
      <c r="E26" s="13"/>
    </row>
    <row r="27" spans="1:9" ht="14.25" customHeight="1" x14ac:dyDescent="0.25">
      <c r="A27" s="7"/>
      <c r="B27" s="18" t="s">
        <v>26</v>
      </c>
      <c r="C27" s="18"/>
      <c r="D27" s="15">
        <v>0.02</v>
      </c>
      <c r="E27" s="10">
        <f>E18*D27</f>
        <v>3356</v>
      </c>
    </row>
    <row r="28" spans="1:9" ht="14.25" customHeight="1" x14ac:dyDescent="0.25">
      <c r="A28" s="7"/>
      <c r="B28" s="18" t="s">
        <v>25</v>
      </c>
      <c r="C28" s="18"/>
      <c r="D28" s="15">
        <v>0.02</v>
      </c>
      <c r="E28" s="10">
        <f>E18*D28</f>
        <v>3356</v>
      </c>
    </row>
    <row r="29" spans="1:9" ht="14.25" customHeight="1" x14ac:dyDescent="0.25">
      <c r="A29" s="7"/>
      <c r="B29" s="18" t="s">
        <v>24</v>
      </c>
      <c r="C29" s="18"/>
      <c r="D29" s="15">
        <v>0.01</v>
      </c>
      <c r="E29" s="10">
        <f>E18*D29</f>
        <v>1678</v>
      </c>
    </row>
    <row r="30" spans="1:9" ht="14.25" customHeight="1" x14ac:dyDescent="0.25">
      <c r="A30" s="7"/>
      <c r="B30" s="18" t="s">
        <v>22</v>
      </c>
      <c r="C30" s="18"/>
      <c r="D30" s="18"/>
      <c r="E30" s="10">
        <f>E27+E28+E29</f>
        <v>8390</v>
      </c>
    </row>
    <row r="31" spans="1:9" ht="14.25" customHeight="1" x14ac:dyDescent="0.25">
      <c r="A31" s="7"/>
      <c r="B31" s="18" t="s">
        <v>16</v>
      </c>
      <c r="C31" s="18"/>
      <c r="D31" s="18"/>
      <c r="E31" s="10">
        <f>E30*0.302</f>
        <v>2533.7799999999997</v>
      </c>
    </row>
    <row r="32" spans="1:9" ht="14.25" customHeight="1" x14ac:dyDescent="0.25">
      <c r="A32" s="7"/>
      <c r="B32" s="18" t="s">
        <v>17</v>
      </c>
      <c r="C32" s="18"/>
      <c r="D32" s="18"/>
      <c r="E32" s="10">
        <f>E30+E31</f>
        <v>10923.779999999999</v>
      </c>
    </row>
    <row r="33" spans="1:6" ht="29.25" customHeight="1" x14ac:dyDescent="0.25">
      <c r="A33" s="7">
        <v>2.4</v>
      </c>
      <c r="B33" s="18" t="s">
        <v>23</v>
      </c>
      <c r="C33" s="18"/>
      <c r="D33" s="14">
        <v>200</v>
      </c>
      <c r="E33" s="10">
        <f>D33*E11</f>
        <v>1600</v>
      </c>
    </row>
    <row r="34" spans="1:6" ht="14.25" customHeight="1" x14ac:dyDescent="0.25">
      <c r="A34" s="7">
        <v>2.5</v>
      </c>
      <c r="B34" s="18" t="s">
        <v>41</v>
      </c>
      <c r="C34" s="18"/>
      <c r="D34" s="14">
        <v>50</v>
      </c>
      <c r="E34" s="10">
        <f>D34*E11</f>
        <v>400</v>
      </c>
    </row>
    <row r="35" spans="1:6" ht="14.25" customHeight="1" x14ac:dyDescent="0.25">
      <c r="A35" s="7">
        <v>2.6</v>
      </c>
      <c r="B35" s="8" t="s">
        <v>42</v>
      </c>
      <c r="C35" s="14">
        <v>11.5</v>
      </c>
      <c r="D35" s="14">
        <v>800</v>
      </c>
      <c r="E35" s="10">
        <f>C35*D35</f>
        <v>9200</v>
      </c>
    </row>
    <row r="36" spans="1:6" ht="14.25" customHeight="1" x14ac:dyDescent="0.25">
      <c r="A36" s="7">
        <v>2.7</v>
      </c>
      <c r="B36" s="18" t="s">
        <v>18</v>
      </c>
      <c r="C36" s="18"/>
      <c r="D36" s="18"/>
      <c r="E36" s="12">
        <v>0</v>
      </c>
    </row>
    <row r="37" spans="1:6" ht="14.25" customHeight="1" x14ac:dyDescent="0.25">
      <c r="A37" s="7">
        <v>2.8</v>
      </c>
      <c r="B37" s="18" t="s">
        <v>19</v>
      </c>
      <c r="C37" s="18"/>
      <c r="D37" s="18"/>
      <c r="E37" s="10">
        <f>E17*0.15</f>
        <v>25170</v>
      </c>
    </row>
    <row r="38" spans="1:6" ht="14.25" customHeight="1" x14ac:dyDescent="0.25">
      <c r="A38" s="7">
        <v>3</v>
      </c>
      <c r="B38" s="18" t="s">
        <v>20</v>
      </c>
      <c r="C38" s="18"/>
      <c r="D38" s="18"/>
      <c r="E38" s="10">
        <f>E18-E25-E32-E33-E34-E35-E36-E37</f>
        <v>69666.22</v>
      </c>
      <c r="F38" s="2"/>
    </row>
    <row r="39" spans="1:6" ht="6" customHeight="1" x14ac:dyDescent="0.25">
      <c r="A39" s="1"/>
      <c r="B39" s="4"/>
      <c r="C39" s="4"/>
      <c r="D39" s="4"/>
      <c r="E39" s="4"/>
    </row>
    <row r="40" spans="1:6" ht="15.75" x14ac:dyDescent="0.25">
      <c r="A40" s="19" t="s">
        <v>27</v>
      </c>
      <c r="B40" s="19"/>
      <c r="C40" s="19"/>
      <c r="D40" s="19"/>
      <c r="E40" s="19"/>
    </row>
    <row r="41" spans="1:6" ht="7.5" customHeight="1" x14ac:dyDescent="0.25">
      <c r="A41" s="1"/>
    </row>
    <row r="42" spans="1:6" ht="15.75" x14ac:dyDescent="0.25">
      <c r="A42" s="17" t="s">
        <v>32</v>
      </c>
      <c r="B42" s="17"/>
      <c r="C42" s="16" t="s">
        <v>31</v>
      </c>
      <c r="D42" s="16"/>
      <c r="E42" s="16"/>
    </row>
    <row r="43" spans="1:6" ht="8.25" customHeight="1" x14ac:dyDescent="0.25">
      <c r="A43" s="5" t="s">
        <v>28</v>
      </c>
      <c r="B43" s="6"/>
    </row>
    <row r="44" spans="1:6" ht="15.75" x14ac:dyDescent="0.25">
      <c r="A44" s="17" t="s">
        <v>29</v>
      </c>
      <c r="B44" s="17"/>
      <c r="C44" s="16" t="s">
        <v>30</v>
      </c>
      <c r="D44" s="16"/>
      <c r="E44" s="16"/>
    </row>
  </sheetData>
  <mergeCells count="39">
    <mergeCell ref="A13:C13"/>
    <mergeCell ref="A14:C14"/>
    <mergeCell ref="B21:D21"/>
    <mergeCell ref="C1:E1"/>
    <mergeCell ref="C2:E2"/>
    <mergeCell ref="C3:E3"/>
    <mergeCell ref="C4:E4"/>
    <mergeCell ref="A5:E5"/>
    <mergeCell ref="A7:D7"/>
    <mergeCell ref="A8:D8"/>
    <mergeCell ref="A9:D9"/>
    <mergeCell ref="A10:D10"/>
    <mergeCell ref="A11:D11"/>
    <mergeCell ref="A12:D12"/>
    <mergeCell ref="B26:D26"/>
    <mergeCell ref="B22:D22"/>
    <mergeCell ref="B24:D24"/>
    <mergeCell ref="B25:D25"/>
    <mergeCell ref="C16:D16"/>
    <mergeCell ref="B17:D17"/>
    <mergeCell ref="B18:D18"/>
    <mergeCell ref="B19:D19"/>
    <mergeCell ref="B20:D20"/>
    <mergeCell ref="C44:E44"/>
    <mergeCell ref="C42:E42"/>
    <mergeCell ref="A42:B42"/>
    <mergeCell ref="A44:B44"/>
    <mergeCell ref="B27:C27"/>
    <mergeCell ref="B28:C28"/>
    <mergeCell ref="B29:C29"/>
    <mergeCell ref="A40:E40"/>
    <mergeCell ref="B38:D38"/>
    <mergeCell ref="B34:C34"/>
    <mergeCell ref="B33:C33"/>
    <mergeCell ref="B36:D36"/>
    <mergeCell ref="B37:D37"/>
    <mergeCell ref="B32:D32"/>
    <mergeCell ref="B31:D31"/>
    <mergeCell ref="B30:D3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2020-02-26T13:35:43Z</dcterms:modified>
</cp:coreProperties>
</file>