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1" i="1" l="1"/>
  <c r="E26" i="1"/>
  <c r="C26" i="1"/>
  <c r="E25" i="1"/>
  <c r="E36" i="1" l="1"/>
  <c r="E24" i="1" l="1"/>
  <c r="E23" i="1"/>
  <c r="E22" i="1"/>
  <c r="E21" i="1"/>
  <c r="E17" i="1"/>
  <c r="E31" i="1" l="1"/>
  <c r="E32" i="1"/>
  <c r="E30" i="1"/>
  <c r="E16" i="1"/>
  <c r="E27" i="1"/>
  <c r="E28" i="1" s="1"/>
  <c r="E38" i="1"/>
  <c r="E37" i="1"/>
  <c r="E40" i="1" l="1"/>
  <c r="E33" i="1" l="1"/>
  <c r="E34" i="1" s="1"/>
  <c r="E35" i="1" s="1"/>
</calcChain>
</file>

<file path=xl/sharedStrings.xml><?xml version="1.0" encoding="utf-8"?>
<sst xmlns="http://schemas.openxmlformats.org/spreadsheetml/2006/main" count="48" uniqueCount="46">
  <si>
    <t xml:space="preserve">Количество человек в группе: </t>
  </si>
  <si>
    <t xml:space="preserve">Стоимость часа: </t>
  </si>
  <si>
    <t>Количество часов (госконтракт, доп.соглашение):</t>
  </si>
  <si>
    <t xml:space="preserve">Объем учебной нагрузки всего часов: </t>
  </si>
  <si>
    <t xml:space="preserve">Количество часов по программе: </t>
  </si>
  <si>
    <t>№ п.п.</t>
  </si>
  <si>
    <t>Наименование</t>
  </si>
  <si>
    <t>Стоимость, руб.</t>
  </si>
  <si>
    <t>Доход всего</t>
  </si>
  <si>
    <t>Обучение</t>
  </si>
  <si>
    <t>Проживание</t>
  </si>
  <si>
    <t>Расход</t>
  </si>
  <si>
    <t>Начисление на зарплату – 27,1%</t>
  </si>
  <si>
    <t>% участия в комплектовании группы:</t>
  </si>
  <si>
    <t>Начисление на зарплату – 30,2%</t>
  </si>
  <si>
    <t>ВСЕГО с начислениями:</t>
  </si>
  <si>
    <t>Другие расходы, руб.</t>
  </si>
  <si>
    <t>Отчисления в СПбГАУ – 15% от дохода</t>
  </si>
  <si>
    <t>Нераспределенный остаток</t>
  </si>
  <si>
    <t>Показатели</t>
  </si>
  <si>
    <t>Итого</t>
  </si>
  <si>
    <t>Оплата по гос.контрактам:</t>
  </si>
  <si>
    <t>Удостоверения:  (стоимость на человека, руб.)</t>
  </si>
  <si>
    <t>УТВЕРЖДАЮ</t>
  </si>
  <si>
    <t xml:space="preserve">Директор Академии </t>
  </si>
  <si>
    <t xml:space="preserve"> ____________  В.И. Саморуков</t>
  </si>
  <si>
    <t>Разработчики и организаторы программы:</t>
  </si>
  <si>
    <t xml:space="preserve">Зав.кафедрой                                                                                     </t>
  </si>
  <si>
    <t>Т.Н. Головина</t>
  </si>
  <si>
    <t xml:space="preserve">Специалист УОО                                                                                   </t>
  </si>
  <si>
    <t xml:space="preserve">М. В. Романова   </t>
  </si>
  <si>
    <t>куратор</t>
  </si>
  <si>
    <t>УВП</t>
  </si>
  <si>
    <t>АУП</t>
  </si>
  <si>
    <r>
      <rPr>
        <sz val="11"/>
        <color theme="1"/>
        <rFont val="Times New Roman"/>
        <family val="1"/>
        <charset val="204"/>
      </rPr>
      <t>ИТОГО,</t>
    </r>
    <r>
      <rPr>
        <i/>
        <sz val="11"/>
        <color theme="1"/>
        <rFont val="Times New Roman"/>
        <family val="1"/>
        <charset val="204"/>
      </rPr>
      <t xml:space="preserve"> всего часов</t>
    </r>
  </si>
  <si>
    <r>
      <t>Транспорт:</t>
    </r>
    <r>
      <rPr>
        <i/>
        <sz val="11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Кол-во часов, ч. х Стоимость за час, руб.</t>
    </r>
  </si>
  <si>
    <t xml:space="preserve">Стоимость программы (кол-во человек): </t>
  </si>
  <si>
    <r>
      <t xml:space="preserve">ФИНАНСОВЫЙ ОТЧЕТ
доходов и затрат на проведение занятий со специалистами сельхозпредприятий по теме: 
</t>
    </r>
    <r>
      <rPr>
        <b/>
        <sz val="12"/>
        <color theme="1"/>
        <rFont val="Times New Roman"/>
        <family val="1"/>
        <charset val="204"/>
      </rPr>
      <t>«Организации полноценного кормления высокопродуктивного скота. Освоение программы «Кормовые рационы»                                                                                              с 05 ноября 2019 г. по 16 ноября 2019 г.</t>
    </r>
  </si>
  <si>
    <t>400, 600, 1000</t>
  </si>
  <si>
    <r>
      <rPr>
        <sz val="11"/>
        <color theme="1"/>
        <rFont val="Times New Roman"/>
        <family val="1"/>
        <charset val="204"/>
      </rPr>
      <t xml:space="preserve">Васильева О.Р.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</si>
  <si>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Олексиевич Е.А.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</si>
  <si>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Носов Н.М.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</si>
  <si>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Лосев И.А.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</si>
  <si>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r>
      <rPr>
        <sz val="11"/>
        <color theme="1"/>
        <rFont val="Times New Roman"/>
        <family val="1"/>
        <charset val="204"/>
      </rPr>
      <t xml:space="preserve">Чистякова Т.М. </t>
    </r>
    <r>
      <rPr>
        <i/>
        <sz val="10"/>
        <color theme="1"/>
        <rFont val="Times New Roman"/>
        <family val="1"/>
        <charset val="204"/>
      </rPr>
      <t>Кол-во часов, ч.* Стоимость часа, руб.</t>
    </r>
  </si>
  <si>
    <t>Матер. Затраты, печать раздат. материала (затраты на чел.)</t>
  </si>
  <si>
    <t>«___» ________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</si>
</sst>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1" fontId="0" fillId="0" borderId="0" xfId="0" applyNumberFormat="1"/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0" fontId="4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9" workbookViewId="0">
      <selection activeCell="F10" sqref="F10"/>
    </sheetView>
  </sheetViews>
  <sheetFormatPr defaultRowHeight="15" x14ac:dyDescent="0.25"/>
  <cols>
    <col min="1" max="1" width="7" customWidth="1"/>
    <col min="2" max="2" width="50.85546875" customWidth="1"/>
    <col min="3" max="3" width="5.140625" customWidth="1"/>
    <col min="4" max="4" width="6.5703125" customWidth="1"/>
    <col min="5" max="5" width="17.42578125" customWidth="1"/>
  </cols>
  <sheetData>
    <row r="1" spans="1:9" x14ac:dyDescent="0.25">
      <c r="C1" s="20" t="s">
        <v>23</v>
      </c>
      <c r="D1" s="20"/>
      <c r="E1" s="20"/>
    </row>
    <row r="2" spans="1:9" x14ac:dyDescent="0.25">
      <c r="C2" s="20" t="s">
        <v>24</v>
      </c>
      <c r="D2" s="20"/>
      <c r="E2" s="20"/>
    </row>
    <row r="3" spans="1:9" x14ac:dyDescent="0.25">
      <c r="C3" s="20" t="s">
        <v>25</v>
      </c>
      <c r="D3" s="20"/>
      <c r="E3" s="20"/>
    </row>
    <row r="4" spans="1:9" x14ac:dyDescent="0.25">
      <c r="C4" s="20" t="s">
        <v>45</v>
      </c>
      <c r="D4" s="20"/>
      <c r="E4" s="20"/>
    </row>
    <row r="5" spans="1:9" ht="89.25" customHeight="1" x14ac:dyDescent="0.25">
      <c r="A5" s="24" t="s">
        <v>37</v>
      </c>
      <c r="B5" s="25"/>
      <c r="C5" s="25"/>
      <c r="D5" s="25"/>
      <c r="E5" s="25"/>
    </row>
    <row r="6" spans="1:9" ht="9.75" customHeight="1" x14ac:dyDescent="0.25"/>
    <row r="7" spans="1:9" ht="15" customHeight="1" x14ac:dyDescent="0.25">
      <c r="A7" s="22" t="s">
        <v>4</v>
      </c>
      <c r="B7" s="22"/>
      <c r="C7" s="22"/>
      <c r="D7" s="22"/>
      <c r="E7" s="12">
        <v>84</v>
      </c>
    </row>
    <row r="8" spans="1:9" x14ac:dyDescent="0.25">
      <c r="A8" s="22" t="s">
        <v>3</v>
      </c>
      <c r="B8" s="22"/>
      <c r="C8" s="22"/>
      <c r="D8" s="22"/>
      <c r="E8" s="12">
        <v>186</v>
      </c>
    </row>
    <row r="9" spans="1:9" x14ac:dyDescent="0.25">
      <c r="A9" s="22" t="s">
        <v>2</v>
      </c>
      <c r="B9" s="22"/>
      <c r="C9" s="22"/>
      <c r="D9" s="22"/>
      <c r="E9" s="12">
        <v>50</v>
      </c>
    </row>
    <row r="10" spans="1:9" x14ac:dyDescent="0.25">
      <c r="A10" s="22" t="s">
        <v>1</v>
      </c>
      <c r="B10" s="22"/>
      <c r="C10" s="22"/>
      <c r="D10" s="22"/>
      <c r="E10" s="12" t="s">
        <v>38</v>
      </c>
    </row>
    <row r="11" spans="1:9" x14ac:dyDescent="0.25">
      <c r="A11" s="22" t="s">
        <v>0</v>
      </c>
      <c r="B11" s="22"/>
      <c r="C11" s="22"/>
      <c r="D11" s="22"/>
      <c r="E11" s="12">
        <v>19</v>
      </c>
    </row>
    <row r="12" spans="1:9" x14ac:dyDescent="0.25">
      <c r="A12" s="22" t="s">
        <v>36</v>
      </c>
      <c r="B12" s="22"/>
      <c r="C12" s="22"/>
      <c r="D12" s="16">
        <v>18</v>
      </c>
      <c r="E12" s="12">
        <v>25750</v>
      </c>
    </row>
    <row r="13" spans="1:9" x14ac:dyDescent="0.25">
      <c r="A13" s="22" t="s">
        <v>36</v>
      </c>
      <c r="B13" s="22"/>
      <c r="C13" s="22"/>
      <c r="D13" s="16">
        <v>1</v>
      </c>
      <c r="E13" s="12">
        <v>22900</v>
      </c>
    </row>
    <row r="14" spans="1:9" ht="6.75" customHeight="1" x14ac:dyDescent="0.25"/>
    <row r="15" spans="1:9" x14ac:dyDescent="0.25">
      <c r="A15" s="7" t="s">
        <v>5</v>
      </c>
      <c r="B15" s="8" t="s">
        <v>6</v>
      </c>
      <c r="C15" s="23" t="s">
        <v>19</v>
      </c>
      <c r="D15" s="23"/>
      <c r="E15" s="7" t="s">
        <v>7</v>
      </c>
      <c r="I15" s="3"/>
    </row>
    <row r="16" spans="1:9" x14ac:dyDescent="0.25">
      <c r="A16" s="7">
        <v>1</v>
      </c>
      <c r="B16" s="22" t="s">
        <v>8</v>
      </c>
      <c r="C16" s="22"/>
      <c r="D16" s="22"/>
      <c r="E16" s="10">
        <f>E17</f>
        <v>486400</v>
      </c>
      <c r="I16" s="3"/>
    </row>
    <row r="17" spans="1:9" x14ac:dyDescent="0.25">
      <c r="A17" s="11">
        <v>1.1000000000000001</v>
      </c>
      <c r="B17" s="22" t="s">
        <v>9</v>
      </c>
      <c r="C17" s="22"/>
      <c r="D17" s="22"/>
      <c r="E17" s="10">
        <f>E12*D12+E13*D13</f>
        <v>486400</v>
      </c>
      <c r="I17" s="3"/>
    </row>
    <row r="18" spans="1:9" x14ac:dyDescent="0.25">
      <c r="A18" s="7">
        <v>1.2</v>
      </c>
      <c r="B18" s="22" t="s">
        <v>10</v>
      </c>
      <c r="C18" s="22"/>
      <c r="D18" s="22"/>
      <c r="E18" s="12">
        <v>115200</v>
      </c>
      <c r="I18" s="3"/>
    </row>
    <row r="19" spans="1:9" x14ac:dyDescent="0.25">
      <c r="A19" s="7">
        <v>2</v>
      </c>
      <c r="B19" s="22" t="s">
        <v>11</v>
      </c>
      <c r="C19" s="22"/>
      <c r="D19" s="22"/>
      <c r="E19" s="13"/>
      <c r="I19" s="3"/>
    </row>
    <row r="20" spans="1:9" x14ac:dyDescent="0.25">
      <c r="A20" s="7">
        <v>2.1</v>
      </c>
      <c r="B20" s="22" t="s">
        <v>21</v>
      </c>
      <c r="C20" s="22"/>
      <c r="D20" s="22"/>
      <c r="E20" s="14"/>
    </row>
    <row r="21" spans="1:9" x14ac:dyDescent="0.25">
      <c r="A21" s="7"/>
      <c r="B21" s="15" t="s">
        <v>39</v>
      </c>
      <c r="C21" s="16">
        <v>28</v>
      </c>
      <c r="D21" s="16">
        <v>600</v>
      </c>
      <c r="E21" s="10">
        <f>C21*D21</f>
        <v>16800</v>
      </c>
    </row>
    <row r="22" spans="1:9" x14ac:dyDescent="0.25">
      <c r="A22" s="7"/>
      <c r="B22" s="15" t="s">
        <v>40</v>
      </c>
      <c r="C22" s="16">
        <v>8</v>
      </c>
      <c r="D22" s="16">
        <v>600</v>
      </c>
      <c r="E22" s="10">
        <f>C22*D22</f>
        <v>4800</v>
      </c>
    </row>
    <row r="23" spans="1:9" x14ac:dyDescent="0.25">
      <c r="A23" s="7"/>
      <c r="B23" s="15" t="s">
        <v>41</v>
      </c>
      <c r="C23" s="16">
        <v>4</v>
      </c>
      <c r="D23" s="16">
        <v>600</v>
      </c>
      <c r="E23" s="10">
        <f>C23*D23</f>
        <v>2400</v>
      </c>
    </row>
    <row r="24" spans="1:9" x14ac:dyDescent="0.25">
      <c r="A24" s="7"/>
      <c r="B24" s="15" t="s">
        <v>43</v>
      </c>
      <c r="C24" s="16">
        <v>4</v>
      </c>
      <c r="D24" s="16">
        <v>1000</v>
      </c>
      <c r="E24" s="10">
        <f>C24*D24</f>
        <v>4000</v>
      </c>
    </row>
    <row r="25" spans="1:9" x14ac:dyDescent="0.25">
      <c r="A25" s="9"/>
      <c r="B25" s="15" t="s">
        <v>42</v>
      </c>
      <c r="C25" s="16">
        <v>8</v>
      </c>
      <c r="D25" s="16">
        <v>400</v>
      </c>
      <c r="E25" s="10">
        <f>C25*D25</f>
        <v>3200</v>
      </c>
    </row>
    <row r="26" spans="1:9" x14ac:dyDescent="0.25">
      <c r="A26" s="7">
        <v>2.2000000000000002</v>
      </c>
      <c r="B26" s="15" t="s">
        <v>34</v>
      </c>
      <c r="C26" s="16">
        <f>SUM(C21:C25)</f>
        <v>52</v>
      </c>
      <c r="D26" s="17"/>
      <c r="E26" s="10">
        <f>SUM(E21:E25)</f>
        <v>31200</v>
      </c>
    </row>
    <row r="27" spans="1:9" x14ac:dyDescent="0.25">
      <c r="A27" s="7"/>
      <c r="B27" s="26" t="s">
        <v>12</v>
      </c>
      <c r="C27" s="26"/>
      <c r="D27" s="26"/>
      <c r="E27" s="10">
        <f>E26*0.271</f>
        <v>8455.2000000000007</v>
      </c>
    </row>
    <row r="28" spans="1:9" x14ac:dyDescent="0.25">
      <c r="A28" s="7">
        <v>2.2999999999999998</v>
      </c>
      <c r="B28" s="26" t="s">
        <v>15</v>
      </c>
      <c r="C28" s="26"/>
      <c r="D28" s="26"/>
      <c r="E28" s="10">
        <f>E27+E26</f>
        <v>39655.199999999997</v>
      </c>
    </row>
    <row r="29" spans="1:9" x14ac:dyDescent="0.25">
      <c r="A29" s="7">
        <v>2.4</v>
      </c>
      <c r="B29" s="22" t="s">
        <v>13</v>
      </c>
      <c r="C29" s="22"/>
      <c r="D29" s="22"/>
      <c r="E29" s="13"/>
    </row>
    <row r="30" spans="1:9" x14ac:dyDescent="0.25">
      <c r="A30" s="7"/>
      <c r="B30" s="28" t="s">
        <v>31</v>
      </c>
      <c r="C30" s="28"/>
      <c r="D30" s="18">
        <v>0.03</v>
      </c>
      <c r="E30" s="10">
        <f>E17*D30</f>
        <v>14592</v>
      </c>
    </row>
    <row r="31" spans="1:9" x14ac:dyDescent="0.25">
      <c r="A31" s="7"/>
      <c r="B31" s="22" t="s">
        <v>32</v>
      </c>
      <c r="C31" s="22"/>
      <c r="D31" s="18">
        <v>0.02</v>
      </c>
      <c r="E31" s="10">
        <f>E17*D31</f>
        <v>9728</v>
      </c>
    </row>
    <row r="32" spans="1:9" x14ac:dyDescent="0.25">
      <c r="A32" s="7"/>
      <c r="B32" s="22" t="s">
        <v>33</v>
      </c>
      <c r="C32" s="22"/>
      <c r="D32" s="18">
        <v>0.02</v>
      </c>
      <c r="E32" s="10">
        <f>E17*D32</f>
        <v>9728</v>
      </c>
    </row>
    <row r="33" spans="1:6" x14ac:dyDescent="0.25">
      <c r="A33" s="7"/>
      <c r="B33" s="22" t="s">
        <v>20</v>
      </c>
      <c r="C33" s="22"/>
      <c r="D33" s="22"/>
      <c r="E33" s="10">
        <f>E30+E31+E32</f>
        <v>34048</v>
      </c>
    </row>
    <row r="34" spans="1:6" x14ac:dyDescent="0.25">
      <c r="A34" s="7"/>
      <c r="B34" s="22" t="s">
        <v>14</v>
      </c>
      <c r="C34" s="22"/>
      <c r="D34" s="22"/>
      <c r="E34" s="10">
        <f>E33*0.302</f>
        <v>10282.495999999999</v>
      </c>
    </row>
    <row r="35" spans="1:6" x14ac:dyDescent="0.25">
      <c r="A35" s="7"/>
      <c r="B35" s="22" t="s">
        <v>15</v>
      </c>
      <c r="C35" s="22"/>
      <c r="D35" s="22"/>
      <c r="E35" s="10">
        <f>E34+E32+E31+E30</f>
        <v>44330.495999999999</v>
      </c>
    </row>
    <row r="36" spans="1:6" x14ac:dyDescent="0.25">
      <c r="A36" s="7">
        <v>2.5</v>
      </c>
      <c r="B36" s="22" t="s">
        <v>44</v>
      </c>
      <c r="C36" s="22"/>
      <c r="D36" s="16">
        <v>200</v>
      </c>
      <c r="E36" s="10">
        <f>D36*E11</f>
        <v>3800</v>
      </c>
    </row>
    <row r="37" spans="1:6" x14ac:dyDescent="0.25">
      <c r="A37" s="7">
        <v>2.6</v>
      </c>
      <c r="B37" s="22" t="s">
        <v>22</v>
      </c>
      <c r="C37" s="22"/>
      <c r="D37" s="16">
        <v>50</v>
      </c>
      <c r="E37" s="10">
        <f>D37*E11</f>
        <v>950</v>
      </c>
    </row>
    <row r="38" spans="1:6" x14ac:dyDescent="0.25">
      <c r="A38" s="7">
        <v>2.7</v>
      </c>
      <c r="B38" s="8" t="s">
        <v>35</v>
      </c>
      <c r="C38" s="16">
        <v>11.5</v>
      </c>
      <c r="D38" s="16">
        <v>800</v>
      </c>
      <c r="E38" s="10">
        <f>C38*D38</f>
        <v>9200</v>
      </c>
    </row>
    <row r="39" spans="1:6" x14ac:dyDescent="0.25">
      <c r="A39" s="7">
        <v>2.8</v>
      </c>
      <c r="B39" s="22" t="s">
        <v>16</v>
      </c>
      <c r="C39" s="22"/>
      <c r="D39" s="22"/>
      <c r="E39" s="12">
        <v>0</v>
      </c>
    </row>
    <row r="40" spans="1:6" x14ac:dyDescent="0.25">
      <c r="A40" s="7">
        <v>2.9</v>
      </c>
      <c r="B40" s="22" t="s">
        <v>17</v>
      </c>
      <c r="C40" s="22"/>
      <c r="D40" s="22"/>
      <c r="E40" s="10">
        <f>E16*0.15</f>
        <v>72960</v>
      </c>
    </row>
    <row r="41" spans="1:6" x14ac:dyDescent="0.25">
      <c r="A41" s="7">
        <v>3</v>
      </c>
      <c r="B41" s="22" t="s">
        <v>18</v>
      </c>
      <c r="C41" s="22"/>
      <c r="D41" s="22"/>
      <c r="E41" s="10">
        <f>E17-E40-E39-E38-E37-E36-E35-E28</f>
        <v>315504.304</v>
      </c>
      <c r="F41" s="2"/>
    </row>
    <row r="42" spans="1:6" ht="6.75" customHeight="1" x14ac:dyDescent="0.25">
      <c r="A42" s="1"/>
    </row>
    <row r="43" spans="1:6" ht="15.75" x14ac:dyDescent="0.25">
      <c r="A43" s="21" t="s">
        <v>26</v>
      </c>
      <c r="B43" s="21"/>
      <c r="C43" s="21"/>
      <c r="D43" s="21"/>
      <c r="E43" s="21"/>
    </row>
    <row r="44" spans="1:6" ht="6.75" customHeight="1" x14ac:dyDescent="0.25">
      <c r="A44" s="1"/>
      <c r="B44" s="4"/>
      <c r="C44" s="5"/>
      <c r="D44" s="5"/>
      <c r="E44" s="5"/>
    </row>
    <row r="45" spans="1:6" ht="15.75" x14ac:dyDescent="0.25">
      <c r="A45" s="19" t="s">
        <v>27</v>
      </c>
      <c r="B45" s="19"/>
      <c r="D45" s="27" t="s">
        <v>28</v>
      </c>
      <c r="E45" s="27"/>
    </row>
    <row r="46" spans="1:6" ht="7.5" customHeight="1" x14ac:dyDescent="0.25">
      <c r="A46" s="1"/>
      <c r="B46" s="4"/>
      <c r="C46" s="5"/>
      <c r="D46" s="6"/>
      <c r="E46" s="6"/>
    </row>
    <row r="47" spans="1:6" ht="15.75" x14ac:dyDescent="0.25">
      <c r="A47" s="19" t="s">
        <v>29</v>
      </c>
      <c r="B47" s="19"/>
      <c r="D47" s="27" t="s">
        <v>30</v>
      </c>
      <c r="E47" s="27"/>
    </row>
    <row r="48" spans="1:6" x14ac:dyDescent="0.25">
      <c r="A48" s="4"/>
      <c r="B48" s="4"/>
      <c r="C48" s="5"/>
      <c r="D48" s="5"/>
      <c r="E48" s="5"/>
    </row>
    <row r="49" spans="1:5" x14ac:dyDescent="0.25">
      <c r="A49" s="4"/>
      <c r="B49" s="4"/>
      <c r="C49" s="5"/>
      <c r="D49" s="5"/>
      <c r="E49" s="5"/>
    </row>
  </sheetData>
  <mergeCells count="37">
    <mergeCell ref="A13:C13"/>
    <mergeCell ref="D45:E45"/>
    <mergeCell ref="D47:E47"/>
    <mergeCell ref="A8:D8"/>
    <mergeCell ref="A9:D9"/>
    <mergeCell ref="A10:D10"/>
    <mergeCell ref="A11:D11"/>
    <mergeCell ref="A12:C12"/>
    <mergeCell ref="B35:D35"/>
    <mergeCell ref="B34:D34"/>
    <mergeCell ref="B33:D33"/>
    <mergeCell ref="B30:C30"/>
    <mergeCell ref="B31:C31"/>
    <mergeCell ref="B32:C32"/>
    <mergeCell ref="B41:D41"/>
    <mergeCell ref="B37:C37"/>
    <mergeCell ref="B36:C36"/>
    <mergeCell ref="B39:D39"/>
    <mergeCell ref="B40:D40"/>
    <mergeCell ref="B27:D27"/>
    <mergeCell ref="B28:D28"/>
    <mergeCell ref="A45:B45"/>
    <mergeCell ref="A47:B47"/>
    <mergeCell ref="C1:E1"/>
    <mergeCell ref="C2:E2"/>
    <mergeCell ref="C3:E3"/>
    <mergeCell ref="C4:E4"/>
    <mergeCell ref="A43:E43"/>
    <mergeCell ref="B19:D19"/>
    <mergeCell ref="B20:D20"/>
    <mergeCell ref="B29:D29"/>
    <mergeCell ref="B17:D17"/>
    <mergeCell ref="B18:D18"/>
    <mergeCell ref="C15:D15"/>
    <mergeCell ref="B16:D16"/>
    <mergeCell ref="A5:E5"/>
    <mergeCell ref="A7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2020-02-26T13:46:52Z</dcterms:modified>
</cp:coreProperties>
</file>